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738635343aa319/Documents/Chess/Rooty Hill Chess Club/Finances/"/>
    </mc:Choice>
  </mc:AlternateContent>
  <xr:revisionPtr revIDLastSave="7" documentId="13_ncr:1_{F4C79407-2914-46E4-85CA-089259471CE9}" xr6:coauthVersionLast="47" xr6:coauthVersionMax="47" xr10:uidLastSave="{9D383F23-9E56-4B82-8379-51F39D332525}"/>
  <bookViews>
    <workbookView xWindow="-98" yWindow="-98" windowWidth="21795" windowHeight="13695" xr2:uid="{F611AB24-7B90-41A4-A444-98D0E57E17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P21" i="1"/>
  <c r="O21" i="1"/>
  <c r="Q16" i="1"/>
  <c r="P16" i="1"/>
  <c r="O16" i="1"/>
  <c r="O4" i="1"/>
  <c r="Q4" i="1" s="1"/>
  <c r="R4" i="1"/>
  <c r="R3" i="1"/>
  <c r="Q3" i="1"/>
  <c r="O3" i="1"/>
  <c r="P3" i="1" s="1"/>
  <c r="S21" i="1" l="1"/>
  <c r="S16" i="1"/>
  <c r="P4" i="1"/>
  <c r="S4" i="1" s="1"/>
  <c r="S3" i="1"/>
</calcChain>
</file>

<file path=xl/sharedStrings.xml><?xml version="1.0" encoding="utf-8"?>
<sst xmlns="http://schemas.openxmlformats.org/spreadsheetml/2006/main" count="55" uniqueCount="33">
  <si>
    <t>Starting on or after September 1st 2023</t>
  </si>
  <si>
    <t>ACF Admin Fee:</t>
  </si>
  <si>
    <t>Classical</t>
  </si>
  <si>
    <t>Rapid</t>
  </si>
  <si>
    <t>Blitz</t>
  </si>
  <si>
    <t>(Per Game)</t>
  </si>
  <si>
    <t>ACF Fide Admin Fee:</t>
  </si>
  <si>
    <t xml:space="preserve">Rapid </t>
  </si>
  <si>
    <t>(Minimum Charge of $30)</t>
  </si>
  <si>
    <t>(No Minimum)</t>
  </si>
  <si>
    <t>FIDE Registration Fee</t>
  </si>
  <si>
    <t>Swiss</t>
  </si>
  <si>
    <t>Round Robin (Avg Rating &lt;2230)</t>
  </si>
  <si>
    <t>Round Robin (Avg Rating &lt;2379)</t>
  </si>
  <si>
    <t>(Per Player)</t>
  </si>
  <si>
    <t>Number of Players</t>
  </si>
  <si>
    <t>Tournament Name</t>
  </si>
  <si>
    <t>Number of Games</t>
  </si>
  <si>
    <t xml:space="preserve">Number of Rounds </t>
  </si>
  <si>
    <t>NSWCA ACF Admin Fee</t>
  </si>
  <si>
    <t>ACF FIDE Admin Fee</t>
  </si>
  <si>
    <t>Current Exchange Rate (1 AUD to Euro):</t>
  </si>
  <si>
    <t>Total Fees</t>
  </si>
  <si>
    <t>Example Event</t>
  </si>
  <si>
    <t xml:space="preserve">Rating Fee Calculator for Classical Swiss Events </t>
  </si>
  <si>
    <t>Another Event</t>
  </si>
  <si>
    <t xml:space="preserve">Rating Fee Calculator for Blitz Swiss Events </t>
  </si>
  <si>
    <t>FIDE Registration Fee (Classical Only)</t>
  </si>
  <si>
    <t xml:space="preserve">Rating Fee Calculator for Rapid Swiss Events </t>
  </si>
  <si>
    <t>Update fields in blue with relevant information</t>
  </si>
  <si>
    <t>FIDE Tournament Rating Fees Calculator</t>
  </si>
  <si>
    <t>(Fees Subject to Exchange Rate based on ACF Calculations)</t>
  </si>
  <si>
    <t xml:space="preserve">This calculator provides a rough estimate.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</si>
</sst>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3" fillId="0" borderId="0" xfId="0" applyFont="1"/>
    <xf numFmtId="44" fontId="3" fillId="0" borderId="0" xfId="1" applyFont="1"/>
    <xf numFmtId="44" fontId="0" fillId="0" borderId="0" xfId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0" fontId="5" fillId="0" borderId="0" xfId="0" applyFont="1"/>
    <xf numFmtId="44" fontId="2" fillId="0" borderId="0" xfId="1" applyFont="1"/>
    <xf numFmtId="164" fontId="2" fillId="0" borderId="0" xfId="0" applyNumberFormat="1" applyFont="1"/>
    <xf numFmtId="0" fontId="5" fillId="2" borderId="0" xfId="0" applyFont="1" applyFill="1"/>
    <xf numFmtId="44" fontId="2" fillId="0" borderId="0" xfId="0" applyNumberFormat="1" applyFont="1"/>
    <xf numFmtId="0" fontId="5" fillId="3" borderId="0" xfId="0" applyFont="1" applyFill="1"/>
    <xf numFmtId="0" fontId="2" fillId="4" borderId="0" xfId="0" applyFont="1" applyFill="1"/>
    <xf numFmtId="164" fontId="3" fillId="4" borderId="0" xfId="0" applyNumberFormat="1" applyFont="1" applyFill="1"/>
    <xf numFmtId="0" fontId="2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8989-C40E-4DD9-B65C-59B45C6F7443}">
  <dimension ref="A1:S23"/>
  <sheetViews>
    <sheetView tabSelected="1" topLeftCell="K1" zoomScale="73" zoomScaleNormal="85" workbookViewId="0">
      <selection activeCell="P7" sqref="P7"/>
    </sheetView>
  </sheetViews>
  <sheetFormatPr defaultRowHeight="14.25" x14ac:dyDescent="0.45"/>
  <cols>
    <col min="1" max="1" width="18" bestFit="1" customWidth="1"/>
    <col min="2" max="2" width="14.33203125" style="4" bestFit="1" customWidth="1"/>
    <col min="4" max="4" width="23.33203125" bestFit="1" customWidth="1"/>
    <col min="5" max="5" width="14.33203125" style="4" bestFit="1" customWidth="1"/>
    <col min="6" max="6" width="28.19921875" bestFit="1" customWidth="1"/>
    <col min="7" max="7" width="8.19921875" customWidth="1"/>
    <col min="8" max="8" width="52.1328125" bestFit="1" customWidth="1"/>
    <col min="9" max="9" width="14.53125" style="7" bestFit="1" customWidth="1"/>
    <col min="12" max="12" width="20.796875" bestFit="1" customWidth="1"/>
    <col min="13" max="13" width="20.46484375" bestFit="1" customWidth="1"/>
    <col min="14" max="14" width="21.19921875" bestFit="1" customWidth="1"/>
    <col min="15" max="15" width="20.46484375" bestFit="1" customWidth="1"/>
    <col min="16" max="16" width="26.19921875" bestFit="1" customWidth="1"/>
    <col min="17" max="17" width="22.19921875" customWidth="1"/>
    <col min="18" max="18" width="24" bestFit="1" customWidth="1"/>
    <col min="19" max="19" width="11.796875" bestFit="1" customWidth="1"/>
  </cols>
  <sheetData>
    <row r="1" spans="1:19" ht="18" x14ac:dyDescent="0.55000000000000004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8"/>
      <c r="K1" s="8"/>
      <c r="L1" s="17" t="s">
        <v>24</v>
      </c>
      <c r="M1" s="17"/>
      <c r="N1" s="17"/>
      <c r="O1" s="17"/>
      <c r="P1" s="17"/>
      <c r="Q1" s="17"/>
      <c r="R1" s="17"/>
      <c r="S1" s="17"/>
    </row>
    <row r="2" spans="1:19" ht="18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8"/>
      <c r="K2" s="8"/>
      <c r="L2" s="12" t="s">
        <v>16</v>
      </c>
      <c r="M2" s="12" t="s">
        <v>15</v>
      </c>
      <c r="N2" s="12" t="s">
        <v>18</v>
      </c>
      <c r="O2" s="12" t="s">
        <v>17</v>
      </c>
      <c r="P2" s="12" t="s">
        <v>19</v>
      </c>
      <c r="Q2" s="12" t="s">
        <v>20</v>
      </c>
      <c r="R2" s="12" t="s">
        <v>10</v>
      </c>
      <c r="S2" s="12" t="s">
        <v>22</v>
      </c>
    </row>
    <row r="3" spans="1:19" ht="18" x14ac:dyDescent="0.55000000000000004">
      <c r="A3" s="9" t="s">
        <v>1</v>
      </c>
      <c r="B3" s="10" t="s">
        <v>5</v>
      </c>
      <c r="C3" s="8"/>
      <c r="D3" s="9" t="s">
        <v>6</v>
      </c>
      <c r="E3" s="10" t="s">
        <v>5</v>
      </c>
      <c r="F3" s="8"/>
      <c r="G3" s="8"/>
      <c r="H3" s="9" t="s">
        <v>27</v>
      </c>
      <c r="I3" s="11" t="s">
        <v>14</v>
      </c>
      <c r="J3" s="8"/>
      <c r="K3" s="8"/>
      <c r="L3" s="8" t="s">
        <v>23</v>
      </c>
      <c r="M3" s="8">
        <v>50</v>
      </c>
      <c r="N3" s="8">
        <v>11</v>
      </c>
      <c r="O3" s="8">
        <f>(M3/2)*N3</f>
        <v>275</v>
      </c>
      <c r="P3" s="13">
        <f>O3*B$4</f>
        <v>275</v>
      </c>
      <c r="Q3" s="13">
        <f>IF((O3*E$4)&gt;30,O3*E$4,30)</f>
        <v>82.5</v>
      </c>
      <c r="R3" s="10">
        <f>M3/I$9</f>
        <v>83.333333333333343</v>
      </c>
      <c r="S3" s="13">
        <f>R3+Q3+P3</f>
        <v>440.83333333333337</v>
      </c>
    </row>
    <row r="4" spans="1:19" ht="18" x14ac:dyDescent="0.55000000000000004">
      <c r="A4" s="9" t="s">
        <v>2</v>
      </c>
      <c r="B4" s="10">
        <v>1</v>
      </c>
      <c r="C4" s="8"/>
      <c r="D4" s="9" t="s">
        <v>2</v>
      </c>
      <c r="E4" s="10">
        <v>0.3</v>
      </c>
      <c r="F4" s="8" t="s">
        <v>8</v>
      </c>
      <c r="G4" s="8"/>
      <c r="H4" s="9" t="s">
        <v>11</v>
      </c>
      <c r="I4" s="11">
        <v>1</v>
      </c>
      <c r="J4" s="8"/>
      <c r="K4" s="8"/>
      <c r="L4" s="8" t="s">
        <v>25</v>
      </c>
      <c r="M4" s="15"/>
      <c r="N4" s="15"/>
      <c r="O4" s="8">
        <f t="shared" ref="O4:O7" si="0">(M4/2)*N4</f>
        <v>0</v>
      </c>
      <c r="P4" s="13">
        <f t="shared" ref="P4:P7" si="1">O4*B$4</f>
        <v>0</v>
      </c>
      <c r="Q4" s="13">
        <f t="shared" ref="Q4:Q7" si="2">IF((O4*E$4)&gt;30,O4*E$4,30)</f>
        <v>30</v>
      </c>
      <c r="R4" s="10">
        <f t="shared" ref="R4:R7" si="3">M4/I$9</f>
        <v>0</v>
      </c>
      <c r="S4" s="13">
        <f t="shared" ref="S4:S7" si="4">R4+Q4+P4</f>
        <v>30</v>
      </c>
    </row>
    <row r="5" spans="1:19" ht="18" x14ac:dyDescent="0.55000000000000004">
      <c r="A5" s="9" t="s">
        <v>3</v>
      </c>
      <c r="B5" s="10">
        <v>0.35</v>
      </c>
      <c r="C5" s="8"/>
      <c r="D5" s="9" t="s">
        <v>7</v>
      </c>
      <c r="E5" s="10">
        <v>0.1</v>
      </c>
      <c r="F5" s="8" t="s">
        <v>9</v>
      </c>
      <c r="G5" s="8"/>
      <c r="H5" s="9" t="s">
        <v>12</v>
      </c>
      <c r="I5" s="11">
        <v>5</v>
      </c>
      <c r="J5" s="8"/>
      <c r="K5" s="8"/>
      <c r="L5" s="8"/>
      <c r="M5" s="20"/>
      <c r="N5" s="20"/>
      <c r="O5" s="8"/>
      <c r="P5" s="13"/>
      <c r="Q5" s="13"/>
      <c r="R5" s="10"/>
      <c r="S5" s="13"/>
    </row>
    <row r="6" spans="1:19" ht="18" x14ac:dyDescent="0.55000000000000004">
      <c r="A6" s="9" t="s">
        <v>4</v>
      </c>
      <c r="B6" s="10">
        <v>0.15</v>
      </c>
      <c r="C6" s="8"/>
      <c r="D6" s="9" t="s">
        <v>4</v>
      </c>
      <c r="E6" s="10">
        <v>0.1</v>
      </c>
      <c r="F6" s="8" t="s">
        <v>9</v>
      </c>
      <c r="G6" s="8"/>
      <c r="H6" s="9" t="s">
        <v>13</v>
      </c>
      <c r="I6" s="11">
        <v>10</v>
      </c>
      <c r="J6" s="8"/>
      <c r="K6" s="8"/>
      <c r="L6" s="8"/>
      <c r="M6" s="20"/>
      <c r="N6" s="20"/>
      <c r="O6" s="8"/>
      <c r="P6" s="13"/>
      <c r="Q6" s="13"/>
      <c r="R6" s="10"/>
      <c r="S6" s="13"/>
    </row>
    <row r="7" spans="1:19" ht="18" x14ac:dyDescent="0.55000000000000004">
      <c r="A7" s="8"/>
      <c r="B7" s="10"/>
      <c r="C7" s="8"/>
      <c r="D7" s="8"/>
      <c r="E7" s="10"/>
      <c r="F7" s="8"/>
      <c r="G7" s="8"/>
      <c r="H7" s="8" t="s">
        <v>31</v>
      </c>
      <c r="I7" s="11"/>
      <c r="J7" s="8"/>
      <c r="K7" s="8"/>
      <c r="L7" s="8"/>
      <c r="M7" s="20"/>
      <c r="N7" s="20"/>
      <c r="O7" s="8"/>
      <c r="P7" s="13"/>
      <c r="Q7" s="13"/>
      <c r="R7" s="10"/>
      <c r="S7" s="13"/>
    </row>
    <row r="8" spans="1:19" ht="18" x14ac:dyDescent="0.55000000000000004">
      <c r="A8" s="8"/>
      <c r="B8" s="10"/>
      <c r="C8" s="8"/>
      <c r="D8" s="8"/>
      <c r="E8" s="10"/>
      <c r="F8" s="8"/>
      <c r="G8" s="8"/>
      <c r="H8" s="8" t="s">
        <v>32</v>
      </c>
      <c r="I8" s="11"/>
      <c r="J8" s="8"/>
      <c r="K8" s="8"/>
      <c r="L8" s="8"/>
      <c r="M8" s="8"/>
      <c r="N8" s="8"/>
      <c r="O8" s="8"/>
      <c r="P8" s="13"/>
      <c r="Q8" s="13"/>
      <c r="R8" s="10"/>
      <c r="S8" s="8"/>
    </row>
    <row r="9" spans="1:19" ht="21" x14ac:dyDescent="0.65">
      <c r="A9" s="2"/>
      <c r="B9" s="3"/>
      <c r="C9" s="2"/>
      <c r="D9" s="2"/>
      <c r="E9" s="3"/>
      <c r="F9" s="2"/>
      <c r="G9" s="2"/>
      <c r="H9" s="1" t="s">
        <v>21</v>
      </c>
      <c r="I9" s="16">
        <v>0.6</v>
      </c>
      <c r="P9" s="13"/>
      <c r="Q9" s="13"/>
      <c r="R9" s="10"/>
    </row>
    <row r="10" spans="1:19" ht="21" x14ac:dyDescent="0.65">
      <c r="A10" s="2"/>
      <c r="B10" s="3"/>
      <c r="C10" s="2"/>
      <c r="D10" s="2"/>
      <c r="E10" s="3"/>
      <c r="F10" s="2"/>
      <c r="G10" s="2"/>
    </row>
    <row r="11" spans="1:19" ht="21" x14ac:dyDescent="0.65">
      <c r="A11" s="18" t="s">
        <v>29</v>
      </c>
      <c r="B11" s="18"/>
      <c r="C11" s="18"/>
      <c r="D11" s="18"/>
      <c r="E11" s="18"/>
      <c r="F11" s="18"/>
      <c r="G11" s="18"/>
      <c r="H11" s="6"/>
      <c r="I11" s="6"/>
    </row>
    <row r="12" spans="1:19" ht="21" x14ac:dyDescent="0.65">
      <c r="A12" s="5"/>
      <c r="B12" s="5"/>
      <c r="C12" s="6"/>
      <c r="D12" s="6"/>
      <c r="E12" s="3"/>
      <c r="F12" s="2"/>
      <c r="G12" s="2"/>
    </row>
    <row r="13" spans="1:19" ht="21" x14ac:dyDescent="0.65">
      <c r="A13" s="6"/>
      <c r="B13" s="6"/>
      <c r="C13" s="2"/>
      <c r="D13" s="2"/>
      <c r="E13" s="3"/>
      <c r="F13" s="2"/>
      <c r="G13" s="2"/>
    </row>
    <row r="14" spans="1:19" ht="21" x14ac:dyDescent="0.65">
      <c r="A14" s="6"/>
      <c r="B14" s="6"/>
      <c r="C14" s="2"/>
      <c r="D14" s="2"/>
      <c r="E14" s="3"/>
      <c r="F14" s="2"/>
      <c r="G14" s="2"/>
      <c r="L14" s="17" t="s">
        <v>26</v>
      </c>
      <c r="M14" s="17"/>
      <c r="N14" s="17"/>
      <c r="O14" s="17"/>
      <c r="P14" s="17"/>
      <c r="Q14" s="17"/>
      <c r="R14" s="17"/>
      <c r="S14" s="17"/>
    </row>
    <row r="15" spans="1:19" ht="21" x14ac:dyDescent="0.65">
      <c r="A15" s="6"/>
      <c r="B15" s="6"/>
      <c r="C15" s="2"/>
      <c r="D15" s="2"/>
      <c r="E15" s="3"/>
      <c r="F15" s="2"/>
      <c r="G15" s="2"/>
      <c r="L15" s="12" t="s">
        <v>16</v>
      </c>
      <c r="M15" s="12" t="s">
        <v>15</v>
      </c>
      <c r="N15" s="12" t="s">
        <v>18</v>
      </c>
      <c r="O15" s="12" t="s">
        <v>17</v>
      </c>
      <c r="P15" s="12" t="s">
        <v>19</v>
      </c>
      <c r="Q15" s="12" t="s">
        <v>20</v>
      </c>
      <c r="R15" s="14" t="s">
        <v>10</v>
      </c>
      <c r="S15" s="12" t="s">
        <v>22</v>
      </c>
    </row>
    <row r="16" spans="1:19" ht="21" x14ac:dyDescent="0.65">
      <c r="A16" s="6"/>
      <c r="B16" s="6"/>
      <c r="C16" s="2"/>
      <c r="D16" s="2"/>
      <c r="E16" s="3"/>
      <c r="F16" s="2"/>
      <c r="G16" s="2"/>
      <c r="L16" s="8" t="s">
        <v>23</v>
      </c>
      <c r="M16" s="15">
        <v>50</v>
      </c>
      <c r="N16" s="15">
        <v>9</v>
      </c>
      <c r="O16" s="8">
        <f>(M16/2)*N16</f>
        <v>225</v>
      </c>
      <c r="P16" s="13">
        <f>O16*B$6</f>
        <v>33.75</v>
      </c>
      <c r="Q16" s="13">
        <f>O16*E$6</f>
        <v>22.5</v>
      </c>
      <c r="R16" s="10">
        <v>0</v>
      </c>
      <c r="S16" s="13">
        <f>R16+Q16+P16</f>
        <v>56.25</v>
      </c>
    </row>
    <row r="17" spans="1:19" ht="21" x14ac:dyDescent="0.65">
      <c r="A17" s="2"/>
      <c r="B17" s="3"/>
      <c r="C17" s="2"/>
      <c r="D17" s="2"/>
      <c r="E17" s="3"/>
      <c r="F17" s="2"/>
      <c r="G17" s="2"/>
    </row>
    <row r="18" spans="1:19" ht="21" x14ac:dyDescent="0.65">
      <c r="A18" s="2"/>
      <c r="B18" s="3"/>
      <c r="C18" s="2"/>
      <c r="D18" s="2"/>
      <c r="E18" s="3"/>
      <c r="F18" s="2"/>
      <c r="G18" s="2"/>
    </row>
    <row r="19" spans="1:19" ht="21" x14ac:dyDescent="0.65">
      <c r="A19" s="2"/>
      <c r="B19" s="3"/>
      <c r="C19" s="2"/>
      <c r="D19" s="2"/>
      <c r="E19" s="3"/>
      <c r="F19" s="2"/>
      <c r="G19" s="2"/>
      <c r="L19" s="17" t="s">
        <v>28</v>
      </c>
      <c r="M19" s="17"/>
      <c r="N19" s="17"/>
      <c r="O19" s="17"/>
      <c r="P19" s="17"/>
      <c r="Q19" s="17"/>
      <c r="R19" s="17"/>
      <c r="S19" s="17"/>
    </row>
    <row r="20" spans="1:19" ht="21" x14ac:dyDescent="0.65">
      <c r="A20" s="2"/>
      <c r="B20" s="3"/>
      <c r="C20" s="2"/>
      <c r="D20" s="2"/>
      <c r="E20" s="3"/>
      <c r="F20" s="2"/>
      <c r="G20" s="2"/>
      <c r="L20" s="12" t="s">
        <v>16</v>
      </c>
      <c r="M20" s="12" t="s">
        <v>15</v>
      </c>
      <c r="N20" s="12" t="s">
        <v>18</v>
      </c>
      <c r="O20" s="12" t="s">
        <v>17</v>
      </c>
      <c r="P20" s="12" t="s">
        <v>19</v>
      </c>
      <c r="Q20" s="12" t="s">
        <v>20</v>
      </c>
      <c r="R20" s="14" t="s">
        <v>10</v>
      </c>
      <c r="S20" s="12" t="s">
        <v>22</v>
      </c>
    </row>
    <row r="21" spans="1:19" ht="21" x14ac:dyDescent="0.65">
      <c r="A21" s="2"/>
      <c r="B21" s="3"/>
      <c r="C21" s="2"/>
      <c r="D21" s="2"/>
      <c r="E21" s="3"/>
      <c r="F21" s="2"/>
      <c r="G21" s="2"/>
      <c r="L21" s="8" t="s">
        <v>23</v>
      </c>
      <c r="M21" s="15">
        <v>50</v>
      </c>
      <c r="N21" s="15">
        <v>9</v>
      </c>
      <c r="O21" s="8">
        <f>(M21/2)*N21</f>
        <v>225</v>
      </c>
      <c r="P21" s="13">
        <f>O21*B$5</f>
        <v>78.75</v>
      </c>
      <c r="Q21" s="13">
        <f>O21*E$5</f>
        <v>22.5</v>
      </c>
      <c r="R21" s="10">
        <v>0</v>
      </c>
      <c r="S21" s="13">
        <f>R21+Q21+P21</f>
        <v>101.25</v>
      </c>
    </row>
    <row r="22" spans="1:19" ht="21" x14ac:dyDescent="0.65">
      <c r="A22" s="2"/>
      <c r="B22" s="3"/>
      <c r="C22" s="2"/>
      <c r="D22" s="2"/>
      <c r="E22" s="3"/>
      <c r="F22" s="2"/>
      <c r="G22" s="2"/>
    </row>
    <row r="23" spans="1:19" ht="21" x14ac:dyDescent="0.65">
      <c r="A23" s="2"/>
      <c r="B23" s="3"/>
      <c r="C23" s="2"/>
      <c r="D23" s="2"/>
      <c r="E23" s="3"/>
      <c r="F23" s="2"/>
      <c r="G23" s="2"/>
    </row>
  </sheetData>
  <mergeCells count="6">
    <mergeCell ref="L1:S1"/>
    <mergeCell ref="L14:S14"/>
    <mergeCell ref="L19:S19"/>
    <mergeCell ref="A11:G11"/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Winston Zhao Chen</dc:creator>
  <cp:lastModifiedBy>Winston Zhao Chen</cp:lastModifiedBy>
  <dcterms:created xsi:type="dcterms:W3CDTF">2023-09-23T13:50:13Z</dcterms:created>
  <dcterms:modified xsi:type="dcterms:W3CDTF">2026-06-15T11:43:27Z</dcterms:modified>
</cp:coreProperties>
</file>